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7E41612E34C118BB558ABAC5CF5C04ADB63E7234" xr6:coauthVersionLast="47" xr6:coauthVersionMax="47" xr10:uidLastSave="{D6778ABB-1935-4F74-9D91-C4E334A5AF8B}"/>
  <bookViews>
    <workbookView xWindow="28680" yWindow="-120" windowWidth="29040" windowHeight="15720" xr2:uid="{00000000-000D-0000-FFFF-FFFF000000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5" i="2" s="1"/>
  <c r="K2" i="2"/>
  <c r="R2" i="2" s="1"/>
  <c r="D3" i="2"/>
  <c r="G3" i="2"/>
  <c r="H3" i="2"/>
  <c r="J3" i="2"/>
  <c r="L3" i="2"/>
  <c r="M3" i="2"/>
  <c r="O3" i="2"/>
  <c r="P3" i="2"/>
  <c r="S2" i="2" l="1"/>
  <c r="I4" i="2"/>
  <c r="Q2" i="2"/>
  <c r="K3" i="2"/>
  <c r="P5" i="2" l="1"/>
  <c r="S5" i="2"/>
  <c r="M5" i="2"/>
</calcChain>
</file>

<file path=xl/sharedStrings.xml><?xml version="1.0" encoding="utf-8"?>
<sst xmlns="http://schemas.openxmlformats.org/spreadsheetml/2006/main" count="71" uniqueCount="67">
  <si>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</si>
  <si>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</si>
  <si>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</si>
  <si>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</si>
  <si>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</si>
  <si>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</si>
  <si>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</si>
  <si>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</si>
  <si>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</si>
  <si>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</si>
  <si>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</si>
  <si>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</si>
  <si>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</si>
  <si>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</si>
  <si>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</si>
  <si>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</si>
  <si>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</si>
  <si>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</si>
  <si>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</si>
  <si>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</si>
  <si>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</si>
  <si>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</si>
  <si>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</si>
  <si>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</si>
  <si>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</si>
  <si>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</si>
  <si>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</si>
  <si>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</si>
  <si>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</si>
  <si>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</si>
  <si>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</si>
  <si>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</si>
  <si>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</si>
  <si>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</si>
  <si>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</si>
  <si>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</si>
  <si>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</si>
  <si>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</si>
  <si>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</si>
  <si>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</si>
  <si>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</si>
  <si>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</si>
  <si>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</si>
  <si>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</si>
  <si>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</si>
  <si>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</si>
  <si>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00022</t>
  </si>
  <si>
    <t>TOWNLINE BAY</t>
  </si>
  <si>
    <t>401</t>
  </si>
  <si>
    <t>GOOD LAKE</t>
  </si>
  <si>
    <t>004-001-776-14</t>
  </si>
  <si>
    <t>6755 HEMLOCK CT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</si>
  <si>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</si>
  <si>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</si>
  <si>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</si>
  <si>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</si>
  <si>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</si>
  <si>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</si>
  <si>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</si>
  <si>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2025 CATO </t>
  </si>
  <si>
    <t>WATERFRONT</t>
  </si>
  <si>
    <t>FF</t>
  </si>
  <si>
    <t>2025 APPLIED SAME AS ALL LAKE  BACKLOT RATES</t>
  </si>
  <si>
    <t xml:space="preserve">BACKLOTS NO SALES </t>
  </si>
  <si>
    <t>BIRCH SCHORES 1 SALE EXTENDED TIMEFRAME</t>
  </si>
  <si>
    <t>2025 APPLIED SAME AS BURCH SHORES</t>
  </si>
  <si>
    <t>2021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</si>
</sst>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8" fontId="3" fillId="0" borderId="0" xfId="0" applyNumberFormat="1" applyFont="1"/>
    <xf numFmtId="6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9"/>
  <sheetViews>
    <sheetView tabSelected="1" workbookViewId="0">
      <selection activeCell="B19" sqref="B19"/>
    </sheetView>
  </sheetViews>
  <sheetFormatPr defaultRowHeight="14.4" x14ac:dyDescent="0.3"/>
  <cols>
    <col min="1" max="1" width="14.33203125" bestFit="1" customWidth="1"/>
    <col min="2" max="2" width="16.6640625" bestFit="1" customWidth="1"/>
    <col min="3" max="3" width="9.33203125" style="25" bestFit="1" customWidth="1"/>
    <col min="4" max="4" width="9.5546875" style="15" bestFit="1" customWidth="1"/>
    <col min="5" max="5" width="5.5546875" bestFit="1" customWidth="1"/>
    <col min="6" max="6" width="16.6640625" bestFit="1" customWidth="1"/>
    <col min="7" max="7" width="10.109375" style="15" bestFit="1" customWidth="1"/>
    <col min="8" max="8" width="14.6640625" style="15" bestFit="1" customWidth="1"/>
    <col min="9" max="9" width="12.88671875" style="20" bestFit="1" customWidth="1"/>
    <col min="10" max="10" width="13.44140625" style="15" bestFit="1" customWidth="1"/>
    <col min="11" max="11" width="13.33203125" style="15" bestFit="1" customWidth="1"/>
    <col min="12" max="12" width="14.44140625" style="15" bestFit="1" customWidth="1"/>
    <col min="13" max="13" width="11.109375" style="30" bestFit="1" customWidth="1"/>
    <col min="14" max="14" width="6.44140625" style="34" bestFit="1" customWidth="1"/>
    <col min="15" max="15" width="14.33203125" style="39" bestFit="1" customWidth="1"/>
    <col min="16" max="16" width="10.6640625" style="39" bestFit="1" customWidth="1"/>
    <col min="17" max="17" width="10" style="15" bestFit="1" customWidth="1"/>
    <col min="18" max="18" width="12" style="15" bestFit="1" customWidth="1"/>
    <col min="19" max="19" width="11.88671875" style="44" bestFit="1" customWidth="1"/>
    <col min="20" max="20" width="11.6640625" style="39" bestFit="1" customWidth="1"/>
    <col min="21" max="21" width="8.6640625" style="4" bestFit="1" customWidth="1"/>
    <col min="22" max="22" width="11.88671875" bestFit="1" customWidth="1"/>
    <col min="23" max="23" width="19.44140625" bestFit="1" customWidth="1"/>
    <col min="24" max="24" width="14.5546875" bestFit="1" customWidth="1"/>
    <col min="25" max="25" width="6.88671875" bestFit="1" customWidth="1"/>
    <col min="26" max="26" width="6.44140625" bestFit="1" customWidth="1"/>
    <col min="27" max="27" width="14.44140625" bestFit="1" customWidth="1"/>
    <col min="28" max="28" width="9.44140625" bestFit="1" customWidth="1"/>
    <col min="29" max="29" width="5.44140625" bestFit="1" customWidth="1"/>
    <col min="30" max="32" width="12.44140625" bestFit="1" customWidth="1"/>
    <col min="33" max="33" width="18" bestFit="1" customWidth="1"/>
    <col min="34" max="34" width="6.88671875" bestFit="1" customWidth="1"/>
    <col min="35" max="35" width="13.109375" bestFit="1" customWidth="1"/>
    <col min="36" max="36" width="6.5546875" bestFit="1" customWidth="1"/>
    <col min="37" max="37" width="19.88671875" bestFit="1" customWidth="1"/>
    <col min="38" max="38" width="16.44140625" bestFit="1" customWidth="1"/>
    <col min="39" max="39" width="15.44140625" bestFit="1" customWidth="1"/>
    <col min="40" max="40" width="11" bestFit="1" customWidth="1"/>
    <col min="41" max="41" width="16.88671875" bestFit="1" customWidth="1"/>
    <col min="42" max="42" width="21.5546875" bestFit="1" customWidth="1"/>
    <col min="43" max="43" width="21" bestFit="1" customWidth="1"/>
    <col min="44" max="44" width="16.5546875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" thickBot="1" x14ac:dyDescent="0.35">
      <c r="A2" t="s">
        <v>50</v>
      </c>
      <c r="B2" t="s">
        <v>51</v>
      </c>
      <c r="C2" s="25">
        <v>44411</v>
      </c>
      <c r="D2" s="15">
        <v>675000</v>
      </c>
      <c r="E2" t="s">
        <v>44</v>
      </c>
      <c r="F2" t="s">
        <v>45</v>
      </c>
      <c r="G2" s="15">
        <v>675000</v>
      </c>
      <c r="H2" s="15">
        <v>206200</v>
      </c>
      <c r="I2" s="20">
        <f>H2/G2*100</f>
        <v>30.548148148148147</v>
      </c>
      <c r="J2" s="15">
        <v>613478</v>
      </c>
      <c r="K2" s="15">
        <f>G2-534998</f>
        <v>140002</v>
      </c>
      <c r="L2" s="15">
        <v>78480</v>
      </c>
      <c r="M2" s="30">
        <v>144</v>
      </c>
      <c r="N2" s="34">
        <v>218</v>
      </c>
      <c r="O2" s="39">
        <v>0.72099999999999997</v>
      </c>
      <c r="P2" s="39">
        <v>0.72099999999999997</v>
      </c>
      <c r="Q2" s="15">
        <f>K2/M2</f>
        <v>972.23611111111109</v>
      </c>
      <c r="R2" s="15">
        <f>K2/O2</f>
        <v>194177.53120665744</v>
      </c>
      <c r="S2" s="44">
        <f>K2/O2/43560</f>
        <v>4.4577027366082973</v>
      </c>
      <c r="T2" s="39">
        <v>144</v>
      </c>
      <c r="U2" s="5" t="s">
        <v>46</v>
      </c>
      <c r="X2" t="s">
        <v>47</v>
      </c>
      <c r="Y2">
        <v>0</v>
      </c>
      <c r="Z2">
        <v>1</v>
      </c>
      <c r="AA2" s="6">
        <v>43950</v>
      </c>
      <c r="AC2" s="7" t="s">
        <v>48</v>
      </c>
      <c r="AD2" t="s">
        <v>49</v>
      </c>
    </row>
    <row r="3" spans="1:64" ht="15" thickTop="1" x14ac:dyDescent="0.3">
      <c r="A3" s="8"/>
      <c r="B3" s="8"/>
      <c r="C3" s="26" t="s">
        <v>52</v>
      </c>
      <c r="D3" s="16">
        <f>+SUM(D2:D2)</f>
        <v>675000</v>
      </c>
      <c r="E3" s="8"/>
      <c r="F3" s="8"/>
      <c r="G3" s="16">
        <f>+SUM(G2:G2)</f>
        <v>675000</v>
      </c>
      <c r="H3" s="16">
        <f>+SUM(H2:H2)</f>
        <v>206200</v>
      </c>
      <c r="I3" s="21"/>
      <c r="J3" s="16">
        <f>+SUM(J2:J2)</f>
        <v>613478</v>
      </c>
      <c r="K3" s="16">
        <f>+SUM(K2:K2)</f>
        <v>140002</v>
      </c>
      <c r="L3" s="16">
        <f>+SUM(L2:L2)</f>
        <v>78480</v>
      </c>
      <c r="M3" s="31">
        <f>+SUM(M2:M2)</f>
        <v>144</v>
      </c>
      <c r="N3" s="35"/>
      <c r="O3" s="40">
        <f>+SUM(O2:O2)</f>
        <v>0.72099999999999997</v>
      </c>
      <c r="P3" s="40">
        <f>+SUM(P2:P2)</f>
        <v>0.72099999999999997</v>
      </c>
      <c r="Q3" s="16"/>
      <c r="R3" s="16"/>
      <c r="S3" s="45"/>
      <c r="T3" s="40"/>
      <c r="U3" s="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64" x14ac:dyDescent="0.3">
      <c r="A4" s="10"/>
      <c r="B4" s="10"/>
      <c r="C4" s="27"/>
      <c r="D4" s="17"/>
      <c r="E4" s="10"/>
      <c r="F4" s="10"/>
      <c r="G4" s="17"/>
      <c r="H4" s="17" t="s">
        <v>53</v>
      </c>
      <c r="I4" s="22">
        <f>H3/G3*100</f>
        <v>30.548148148148147</v>
      </c>
      <c r="J4" s="17"/>
      <c r="K4" s="17"/>
      <c r="L4" s="17" t="s">
        <v>54</v>
      </c>
      <c r="M4" s="32"/>
      <c r="N4" s="36"/>
      <c r="O4" s="41" t="s">
        <v>54</v>
      </c>
      <c r="P4" s="41"/>
      <c r="Q4" s="17"/>
      <c r="R4" s="17" t="s">
        <v>54</v>
      </c>
      <c r="S4" s="46"/>
      <c r="T4" s="4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64" x14ac:dyDescent="0.3">
      <c r="A5" s="12"/>
      <c r="B5" s="12"/>
      <c r="C5" s="28"/>
      <c r="D5" s="18"/>
      <c r="E5" s="12"/>
      <c r="F5" s="12"/>
      <c r="G5" s="18"/>
      <c r="H5" s="18" t="s">
        <v>55</v>
      </c>
      <c r="I5" s="23" t="e">
        <f>STDEV(I2:I2)</f>
        <v>#DIV/0!</v>
      </c>
      <c r="J5" s="18"/>
      <c r="K5" s="18"/>
      <c r="L5" s="18" t="s">
        <v>56</v>
      </c>
      <c r="M5" s="48">
        <f>K3/M3</f>
        <v>972.23611111111109</v>
      </c>
      <c r="N5" s="37"/>
      <c r="O5" s="42" t="s">
        <v>57</v>
      </c>
      <c r="P5" s="42">
        <f>K3/O3</f>
        <v>194177.53120665744</v>
      </c>
      <c r="Q5" s="18"/>
      <c r="R5" s="18" t="s">
        <v>58</v>
      </c>
      <c r="S5" s="47">
        <f>K3/O3/43560</f>
        <v>4.4577027366082973</v>
      </c>
      <c r="T5" s="42"/>
      <c r="U5" s="13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8" spans="1:64" ht="15.6" x14ac:dyDescent="0.3">
      <c r="A8" s="49" t="s">
        <v>59</v>
      </c>
      <c r="B8" s="49"/>
      <c r="C8" s="50"/>
    </row>
    <row r="9" spans="1:64" ht="15.6" x14ac:dyDescent="0.3">
      <c r="A9" s="49" t="s">
        <v>64</v>
      </c>
      <c r="B9" s="49"/>
      <c r="C9" s="50"/>
    </row>
    <row r="10" spans="1:64" ht="15.6" x14ac:dyDescent="0.3">
      <c r="A10" s="49" t="s">
        <v>60</v>
      </c>
      <c r="B10" s="49"/>
      <c r="C10" s="50"/>
    </row>
    <row r="11" spans="1:64" ht="15.6" x14ac:dyDescent="0.3">
      <c r="A11" s="49" t="s">
        <v>66</v>
      </c>
      <c r="B11" s="51">
        <v>972</v>
      </c>
      <c r="C11" s="50" t="s">
        <v>61</v>
      </c>
    </row>
    <row r="12" spans="1:64" ht="15.6" x14ac:dyDescent="0.3">
      <c r="A12" s="49" t="s">
        <v>65</v>
      </c>
      <c r="F12" s="51">
        <v>700</v>
      </c>
      <c r="G12" s="50" t="s">
        <v>61</v>
      </c>
    </row>
    <row r="14" spans="1:64" ht="15.6" x14ac:dyDescent="0.3">
      <c r="A14" s="49" t="s">
        <v>63</v>
      </c>
      <c r="B14" s="49"/>
      <c r="C14" s="50"/>
      <c r="D14" s="52"/>
    </row>
    <row r="15" spans="1:64" ht="15.6" x14ac:dyDescent="0.3">
      <c r="A15" s="49" t="s">
        <v>62</v>
      </c>
      <c r="B15" s="49"/>
      <c r="F15" s="51">
        <v>110</v>
      </c>
      <c r="G15" s="50" t="s">
        <v>61</v>
      </c>
    </row>
    <row r="16" spans="1:64" ht="15.6" x14ac:dyDescent="0.3">
      <c r="A16" s="49"/>
      <c r="B16" s="49"/>
      <c r="C16" s="50"/>
      <c r="D16" s="52"/>
    </row>
    <row r="17" spans="1:21" x14ac:dyDescent="0.3">
      <c r="C17" s="15"/>
      <c r="E17" s="20"/>
      <c r="F17" s="15"/>
      <c r="I17" s="30"/>
      <c r="J17" s="34"/>
      <c r="K17" s="39"/>
      <c r="L17" s="39"/>
      <c r="M17" s="15"/>
      <c r="N17" s="15"/>
      <c r="O17" s="44"/>
      <c r="Q17" s="4"/>
      <c r="R17"/>
      <c r="S17"/>
      <c r="T17"/>
      <c r="U17"/>
    </row>
    <row r="18" spans="1:21" x14ac:dyDescent="0.3">
      <c r="C18" s="15"/>
      <c r="E18" s="20"/>
      <c r="F18" s="15"/>
      <c r="I18" s="30"/>
      <c r="J18" s="34"/>
      <c r="K18" s="39"/>
      <c r="L18" s="39"/>
      <c r="M18" s="15"/>
      <c r="N18" s="15"/>
      <c r="O18" s="44"/>
      <c r="Q18" s="4"/>
      <c r="R18"/>
      <c r="S18"/>
      <c r="T18"/>
      <c r="U18"/>
    </row>
    <row r="19" spans="1:21" ht="23.4" x14ac:dyDescent="0.45">
      <c r="A19" s="53"/>
      <c r="B19" s="53"/>
      <c r="C19"/>
      <c r="D19"/>
    </row>
  </sheetData>
  <sheetProtection algorithmName="SHA-512" hashValue="U2i0w7GUUC64IYpoVPRD88qWnQR9Phsg4smuYAHkKFHKW9JXc34CaDQDcQfZjiuY1AvzUzEmo6z1lQQHuWppfw==" saltValue="yhE9kSX3rkpfrR4f+9cofg==" spinCount="100000" sheet="1" objects="1" scenarios="1"/>
  <conditionalFormatting sqref="A2:AR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2025-01-29T14:22:08Z</dcterms:created>
  <dcterms:modified xsi:type="dcterms:W3CDTF">2025-03-04T03:05:06Z</dcterms:modified>
</cp:coreProperties>
</file>